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25" windowHeight="415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<sst xmlns="http://schemas.openxmlformats.org/spreadsheetml/2006/main" count="108" uniqueCount="74">
  <si>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Lp.</t>
  </si>
  <si>
    <t>Nazwa</t>
  </si>
  <si>
    <t>Obmiar</t>
  </si>
  <si>
    <t>Jednostka miary</t>
  </si>
  <si>
    <t>km</t>
  </si>
  <si>
    <t>Budowa :</t>
  </si>
  <si>
    <t>Adres:</t>
  </si>
  <si>
    <r>
      <t>m</t>
    </r>
    <r>
      <rPr>
        <vertAlign val="superscript"/>
        <sz val="10"/>
        <rFont val="Arial"/>
        <family val="2"/>
      </rPr>
      <t>2</t>
    </r>
  </si>
  <si>
    <t>Specyfikacja techniczna wykonania i odioru robóty</t>
  </si>
  <si>
    <t>szt.</t>
  </si>
  <si>
    <t>Roboty pomiarowe przy liniowych robotach ziemnych - trasa drogi w terenie równinnym. Wyznaczenie trasy oraz punktów wysokościowych wraz ze sporządzeniem dokumentacji geodezyjnej powykonawczej.</t>
  </si>
  <si>
    <t>D-01.02.04.</t>
  </si>
  <si>
    <t>m</t>
  </si>
  <si>
    <t>D-01.01.01.</t>
  </si>
  <si>
    <t>D-02.00.01.
D-04.01.01.
D-04.02.01.
D-08.01.01.</t>
  </si>
  <si>
    <t>A. Roboty pomiarowe i przygotowawcze</t>
  </si>
  <si>
    <t>B. Roboty rozbiórkowe</t>
  </si>
  <si>
    <t>Słownie wartość robót brutto :</t>
  </si>
  <si>
    <t>Rozebranie istniejącej nawierzchni zjazdu do posesji wraz z podsypką. Nawierzchnia z brukowej kostki betonoweg gr. 8,0 cm na podsypce cementowo - piaskowej gr. 5,0 cm. Przy wykonywaniu rozbiórki ująć załadunek, rozładunek i transport gruzu oraz powstałych odpadów do miejsca które Wykonawca sam sobie zapewni. Uprzątnięcie terenu robót. Materiał nadający sie do powtórnego wykorzystania złożyć w stosy na miejscu budowy. Materiał stanowi własność wlaściciela posesji. 
3,5 * 2,0</t>
  </si>
  <si>
    <t>C. Chodniki</t>
  </si>
  <si>
    <t>D. Zjazdy do posesji</t>
  </si>
  <si>
    <t>D-02.00.01.
D-04.01.01.
D-04.02.01.
D-04.06.01.
D-05.03.23.</t>
  </si>
  <si>
    <t xml:space="preserve">Wykonanie koryta i jego wyprofilowanie wraz z wykonaniem nawierzchni z brukowej kostki  betonowej grub. 8,0 cm koloru czerwonego na podsypce cementowo-piaskowej 1 : 4 , grubość warstwy po zagęszczeniu 5,0 cm na podbudowie z chudego betonu cementowego B - 10 ( C 8/10 ) o grubości po zagęszczeniu 20,0 cm na warstwie odsączajacej z materiału filracyjnego o współczynniku k&gt;= 8m/dobę o grubości po zagęszczeniu 15,0 cm. Nawierzchnia z brukowej kostki betonowej koloru czerwonego, układana pasami wzdłuż. Przy wykonywaniu koryta oraz profilowaniu ująć załadunek, rozładunek i transport urobku do miejsca które Wykonawca sam sobie zapewni. Przy wykonywaniu podbudowy ująć pielęgnację podbudowy piaskiem z polewaniem wodą. Nawierzchnia zjazdu do  posesji.
[(( 5,0 + 7,0 + 5,0 + 5,0 + 5,0 + 5,0 + 8,0 + 6,0 ) * 2,0 ) + (8 * 2,0 * 2,0 ) </t>
  </si>
  <si>
    <t>Wykonanie rowka i ustawienie krawężników betonowych wjazdowych o wym. 15 * 22 * 100 cm ( wtopione )  na podsypce cementowo - piaskowej 1 : 4 gr. po zagęszczeniu 5,0 cm na ławie betonowej z oporem 25 * 35 cm z betonu B - 15 ( C 12/15 ) na warstwie odsączającej z materiału filtarcyjnego o współczynniku K=&gt; 8 m/dobę o grubości warstwy po zagęszczeniu 15 cm. wraz załadunkiem, rozładunkiem i transportem powstałego przy wykonywaniu rowka urobku do miejsca które Wykonawca sam sobie zapewni.Obramowanie zjazdów od strony bram wjazdowych.
5,0 + 7,0 + 5,0 + 5,0 + 5,0 + 5,0 + 8,0 + 6,0</t>
  </si>
  <si>
    <t>D-04.01.01.
D-04.02.01.
D-05.03.23.</t>
  </si>
  <si>
    <t xml:space="preserve">Wykonanie korytowa i jego profilowanie wraz z wykonaniem nawierzchni chodnika z brukowej kostki betonowej grub. 6,0 cm koloru szarego na podsypce cementowo-piaskowej 1 : 4, grubość warstwy po zagęszczeniu 5,0 cm. na warstwie odsączajacej z materiału filtracyjnego o współczynniku k&gt;= 8 m/dobę o grubości po zagęszczeniu 15,0 cm. Nawierzchnia z brukowej kostki betonowej koloru szarego, układana pasami wzdłuż. Przy wykonaniu koryta ująć załadunek, rozładunek i transport urobku do miejsca które Wykonawca sam sobie zapewni. 
(( 229,5 + 14,0 )* 2,0 ) - 124,0 </t>
  </si>
  <si>
    <t>Wykonanie rowka i ustawienie obrzeży betonowych o wym. 8 * 30 * 75 cm na podsypce cem.piaskowej 1 : 4 o wymiarach 16 * 5 cm na warstwie odsączającej z materiału filtracyjnego o współczynniki k&gt;= 8m/dobę o grubości po zagęszczeniu 15,0 cm wraz z załadunkiem, rozładunkiem i transportem do miejsca które Wykonawca sam sobie zapewni.Obramowanie chodnika od strony zewnętrznej.
243,5 - 46,0 + 2,0 + 2,0</t>
  </si>
  <si>
    <t>Wykonanie rowka i ustawienie krawężników betonowych ściętych  o wym. 15 * 30 * 100 cm na podsypce cementowo - piaskowej 1 : 4 gr. po zagęszczeniu 5,0 cm na ławie betonowej z oporem 25 * 35 cm z betonu B - 15 ( C 12/15 ) na warstwie odsączającej z materiału filtarcyjnego o współczynniku K=&gt; 8 m/dobę o grubości warstwy po zagęszczeniu 15 cm. wraz załadunkiem, rozładunkiem i transportem powstałego przy wykonywaniu rowka urobku do miejsca które Wykonawca sam sobie zapewni. Obramowanie chodnika od strony jezdni.</t>
  </si>
  <si>
    <t>Profilowanie podłoża i ustawienie oporników kamiennych prostokątnych o wym. 12 * 30 cm na podsypce cementowo - piaskowej 1 : 4 gr. po zagęszczeniu 5,0 cm na ławie betonowej z oporem 25 * 35 cm z betonu B - 15 ( C 12/15 ) na warstwie odsączającej z materiału filtarcyjnego o współczynniku K=&gt; 8 m/dobę o grubości warstwy po zagęszczeniu 15 cm. wraz załadunkiem, rozładunkiem i transportem powstałego przy profilowaniu podłoża urobku do miejsca które Wykonawca sam sobie zapewni. Obramowanie chodnika od strony jezdni. Materiał w postaci opornika kamiennego pochodzi z wcześniejszej rozbiórki ujętej w poz. nr 6.</t>
  </si>
  <si>
    <t>Profilowanie podłoża i ustawienie krawężników betonowych ściętych  o wym. 15 * 30 * 100 cm na podsypce cementowo - piaskowej 1 : 4 gr. po zagęszczeniu 5,0 cm na ławie betonowej z oporem 25 * 35 cm z betonu B - 15 ( C 12/15 ) na warstwie odsączającej z materiału filtarcyjnego o współczynniku K=&gt; 8 m/dobę o grubości warstwy po zagęszczeniu 15 cm. wraz załadunkiem, rozładunkiem i transportem powstałego przy profilowaniu podłoża urobku do miejsca które Wykonawca sam sobie zapewni. Obramowanie chodnika od strony jezdni. Materiał w postaci krawężnika pochodzi z wcześniejszej rozbiórki ujętej w poz. nr 5.</t>
  </si>
  <si>
    <t>Rozebranie oporników kamiennych prostokątnych 12 * 30 cm wraz z podsypką cementowo - piaskową o gr. 5,0 cm wraz z załadunkiem i wywózką odpadów i gruzu do miejsca które Wykonawca sam sobie zapewni. Uprzątnięcie terenu robót. Rozbiórka oporników kamiennych wymagających regulacji pionowej i poziomej. Materiał w postaci oporników kamiennych przeznaczony do ponownego wbudowania ujętego w poz. nr 11.</t>
  </si>
  <si>
    <t>Rozebranie krawężników betonowych ściętych 15 * 30 * 100 cm wraz z podsypką cementowo - piaskową o gr. 5,0 cm oraz ławami betonowymi z oporem o wymiarach 25 * 35 cm na których posadowiono krawężniki wraz z załadunkiem i wywózką odpadów i gruzu do miejsca które Wykonawca sam sobie zapewni. Uprzątnięcie terenu robót. Rozbiórka krawężników wymagających regulacji ( pionowej lub poziomej ). Materiał w postaci krawężników przeznaczony do ponownego wbudowania ujętego w poz. nr 10.</t>
  </si>
  <si>
    <t>E. Kanalizacja deszczowa</t>
  </si>
  <si>
    <t>Wykonanie wykopu i ułożenie kolektora kanalizacji deszczowej wraz z podłączeniem do projektowanych studni rewizyjnych za pomocą niezbędnych kształtek oraz przeprowadzenie próby szczelności. Rury tworzywowe o średnicy 315 mm , kielichowe łączone na wcisk na uszczelkę gumową, przystosowane do układania pod ciągami komunikacji samochodowej o nacisku 80 KN. Ułożenie rur na podsypce piaskowej na głębokości 1,0 - 1,9 m zgodnie z projektowanymi spadkami. Podsypka piaskowa o grubości warstwy 10,0 cm. Zasypanie wykopu materiałem zasypowym wraz z zagęszczeniem warstwami. Materiał zasypowy przywieziony ( całkowita wymiana gruntu ). Załadunek wraz z wywiezieniem urobku z wykopu do miejsca które Wykonawca sam sobie zapewni. Kolektor kanalizacji deszczowej na odcinku od D26 do D41.
19,5 + 9,0 + 14,0 + 20,5 + 27,0 + 20,5 + 9,0 + 11,5 + 9,0 + 9,5 + 10,0 + 13,5</t>
  </si>
  <si>
    <t>Wykonanie wykopu i ułożenie kolektora kanalizacji deszczowej wraz z podłączeniem do projektowanych studni rewizyjnych za pomocą niezbędnych kształtek oraz przeprowadzenie próby szczelności. Rury tworzywowe o średnicy 400 mm , kielichowe łączone na wcisk na uszczelkę gumową, przystosowane do układania pod ciągami komunikacji samochodowej o nacisku 80 KN. Ułożenie rur na podsypce piaskowej na głębokości 1,5 - 1,9 m zgodnie z projektowanymi spadkami. Podsypka piaskowa o grubości warstwy 10,0 cm. Zasypanie wykopu materiałem zasypowym wraz z zagęszczeniem warstwami. Materiał zasypowy przywieziony ( całkowita wymiana gruntu ). Załadunek wraz z wywiezieniem urobku z wykopu do miejsca które Wykonawca sam sobie zapewni. Kolektor kanalizacji deszczowej na odcinku od D26 do D28.
11,0 + 19,5 + 15,0 + 3,0 + 2,0</t>
  </si>
  <si>
    <t>Wykonanie wykopu i ułożenie przykanalików kanalizacji deszczowej wraz z podłączeniem do wpustów i do projektowanych studni rewizyjnych za pomocą niezbędnych kształtek oraz przeprowadzenie próby szczelności. Rury tworzywowe o średnicy 200 mm , kielichowe łączone na wcisk na uszczelkę gumową, przystosowane do układania pod ciągami komunikacji samochodowej o nacisku 80 KN. Ułożenie rur na podsypce piaskowej na głębokości do 1,5 m zgodnie z projektowanymi spadkami. Podsypka piaskowa o grubości warstwy 10,0 cm. Zasypanie wykopu materiałem zasypowym wraz z zagęszczeniem warstwami. Materiał zasypowy przywieziony ( całkowita wymiana gruntu ). Załadunek wraz z wywiezieniem urobku z wykopu do miejsca które Wykonawca sam sobie zapewni.
10,2 + 8,6 + 8,1 + 2,2 + 7,4 + 2,1 + 7,2 + 2,0 + 2,1 + 2,1 + 4,3</t>
  </si>
  <si>
    <t>Wykonanie wykopu i posadowienie osadnika oznaczonego symbolem OS2. Zasypanie powstałego wykopu materiałem zasypowym wraz z zagęszczeniem. Materiał zasypowy przywieziony ( całkowita wymiana gruntu ). Załadunek wraz z wywózką nadmiaru urobku z wykopu do miejsca które Wykonawca sam sobie zapewni.</t>
  </si>
  <si>
    <t>Cięcie piłą istniejącej krawędzi nawierzchni bitumicznej o grubości średnio do 8,0 cm wzdłuż przebiegu przykanalików, wpustów deszczowych, nowo projektowanego i regulowanego krawężnika oraz zapadniętej nawierzchni jezdni.
( 6,0 * 6 * 2 ) + (4,5 * 16 ) + 71,0 + 42,0 + 60,0</t>
  </si>
  <si>
    <t>D-04.04.02.</t>
  </si>
  <si>
    <t>D-04.03.01.</t>
  </si>
  <si>
    <t>Oczyszczenie podłoża wraz ze skropieniem lepiszczem asfaltowym. Wykonanie związania międzywarstwowego warstwy bitumicznej z podbudową. Obmiar jak w poz. nr 4.</t>
  </si>
  <si>
    <r>
      <t xml:space="preserve">Wykonanie podbudowy z kruszywa łamanego stabilizowanego mechanicznie. Podbudowa  pod odtworzenie konstrukcji jezdni. Podbudowa z kruszywa łamanego stabilizowanego mechanicznie frakcji 0 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31,5 mm o grubości warstwy 20,0 cm po zagęszczeniu. Obmiar jak poz. nr  4. </t>
    </r>
  </si>
  <si>
    <t>tony</t>
  </si>
  <si>
    <t>Rozebranie podbudowy z tłucznia kamiennego o średniej grubości 20,0 cm. Przy wykonywaniu rozbiórki ująć załadunek, rozładunek i transport gruzu oraz powstałych odpadów do miejsca które Wykonawca sam sobie zapewni. Uprzątnięcie terenu robót. Rozbiórka konstrukcji jezdni na przebiegu przykanalików i wpustów kanalizacji deszczowej
( 6 * 6,0 * 1,5 ) + ( 1,5 * 1,5 * 16 )</t>
  </si>
  <si>
    <t xml:space="preserve">„Przebudowa i budowa drogi 1716Z Stargard – Witkowo – Dolice do granic powiatu. Budowa chodnika w miejscowości Witkowo na odcinku od skrzyżowania z drogą gminną do ścieżki rowerowej.” </t>
  </si>
  <si>
    <t>droga powiatowa nr 1716Z w m. Witkowo</t>
  </si>
  <si>
    <t xml:space="preserve">Wykonanie wykopu i ułożenie rury tworzywowej Ułożenie rury drenarskiej karbowanej  z PVC-U fi 160 mm z filtrem z geowłókniny. Drenaż na odcinku od wpustu WK52 do przepustu pod zjazdem do posesji przy ścieżce rowerowej.  Wykonanie zasypki, obsypki rury karbowanej z materiału dostarczonego z poza terenu budowy ( w kosztach pozycji ująć pozyskanie materiału ). </t>
  </si>
  <si>
    <t>D-02.00.01.
D-02.03.01.</t>
  </si>
  <si>
    <r>
      <t>m</t>
    </r>
    <r>
      <rPr>
        <vertAlign val="superscript"/>
        <sz val="10"/>
        <rFont val="Arial"/>
        <family val="2"/>
      </rPr>
      <t>3</t>
    </r>
  </si>
  <si>
    <t>Formowanie i zagęszczanie nasypów o wysokości do 0,8 m z materiału dostarczonego z poza terenu budowy. Przygotowanie podłoża pod nasypy poprzez zrowkowanie,  profilowanie podłoża, wykonanie i utrzymanie odwodnienia nasypów. Przy wykonywaniu robót ująć konieczność odwiezienia do miejsca które Wykonawca sam sobie zapewni urobku oraz odpadów powstałych przy przygotowywaniu podłoża pod nasyp oraz pozyskanie i dowiezienie materiału do wykonania nasypu. Nasyp pod poszerzenie korpusu drogowego pod chodnik na odcinku od łuku drogi do zjazdu do posesji przy ścieżce rowerowej.</t>
  </si>
  <si>
    <t>Wykonanie wykopu i posadownienie studzienki ściekowej wraz z wpustem ulicznym. Studzienka ściekowa z prefabrykowanych elementów betonowych z osadnikiem o wysokości 0,5 m, średnica wewnętrzna studzienki minimum 450 mm. Wpust uliczny żeliwny przejazdowy typu ciężkiego klasy D "40 ton" o wymiarach minimum 400 * 600 mm. Studzienka ściekowa posadowiona na podłożu z chudego betonu o grubości 10,0 cm. Zasypanie powstałego wykopu materiałem zasypowym wraz z zagęszczeniem. Materiał zasypowy przywieziony ( całkowita wymiana gruntu ). Załadunek wraz z wywózką urobku z wykopu do miejsca które Wykonawca sam sobie zapewni. Wpusty oznaczone symbolem WP44, WP46, WP47, WP48, WP50, WK42, WK43, WK45, WK49, WK51, WK52</t>
  </si>
  <si>
    <t>Rozebranie istniejącej nawierzchni jezdni z mas mineralno - bitmicznych o średniej grubości 8,0 cm. Przy wykonywaniu rozbiórki ująć załadunek, rozładunek i transport gruzu oraz powstałych odpadów do miejsca które Wykonawca sam sobie zapewni. Uprzątnięcie terenu robót. 
( 6 * 6,0 * 1,5 ) + ( 1,5 * 1,5 * 16 ) + ( 60,0 * 1,5 )</t>
  </si>
  <si>
    <t>Wykonanie wykopu i posadowienie studni rewizyjnej kanalizacji sanitarnej wraz z włazami żeliwnymi dla obciążenia 25 ton. Studnia kanalizacyjna z prefabrykowanych kręgów betonowych o średnicy 1200 mm z dnem osadnikowym wysokości 0,5 m. Zasypanie powstałego wykopu materiałem zasypowym wraz z zagęszczeniem. Materiał zasypowy przywieziony ( całkowita wymiana gruntu ). Załadunek wraz z wywózką nadmiaru urobku z wykopu do miejsca które Wykonawca sam sobie zapewni. Studnie rewizyjne oznaczone symbolem D26 - D41</t>
  </si>
  <si>
    <t>Wykonanie odtworzenia nawierzchni jezdni z betonu asfaltowego AC11S 50/70 dla KR3. Odtworzenie istniejącej jezdni w miejscach przekopów pod ułożenie przykanalików i wpustów kanalizacji deszczowej oraz w miejscu zapadnięcia jezdni.</t>
  </si>
  <si>
    <t>Kosztorys ofertowy</t>
  </si>
  <si>
    <t>Wykonawca:</t>
  </si>
  <si>
    <t>…………………………………………………………………………………………………………………………………</t>
  </si>
  <si>
    <t>……………………………………………      zł.</t>
  </si>
  <si>
    <t>………………………………………………………………………………..</t>
  </si>
  <si>
    <t>Wartość robót brutto  :</t>
  </si>
  <si>
    <t>Cena jednostkowa brutto
z dokł. do 0,01 zł.</t>
  </si>
  <si>
    <t>Wartość brutto
z dokł. do 0,01 zł.</t>
  </si>
  <si>
    <t>Razem brutto :
A</t>
  </si>
  <si>
    <t>Razem brutto :
B</t>
  </si>
  <si>
    <t>Razem brutto :
C</t>
  </si>
  <si>
    <t>Razem brutto :
D</t>
  </si>
  <si>
    <t>Razem brutto :
E</t>
  </si>
  <si>
    <t>Razem brutto :
A-E</t>
  </si>
  <si>
    <t>…………………………   dnia …………………………….. 2016 r.</t>
  </si>
  <si>
    <t>………………………………………….</t>
  </si>
  <si>
    <t>/ podpis Wykonawcy /</t>
  </si>
  <si>
    <t>D-02.00.01.
D-04.02.01.
D-03.01.01.
D-03.02.01.</t>
  </si>
  <si>
    <t>D-05.03.17.</t>
  </si>
  <si>
    <t>Załącznik nr 9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</si>
</sst>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justify" vertic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8515625" style="1" customWidth="1"/>
    <col min="2" max="2" width="16.421875" style="1" customWidth="1"/>
    <col min="3" max="3" width="62.140625" style="0" customWidth="1"/>
    <col min="4" max="4" width="9.140625" style="1" customWidth="1"/>
    <col min="5" max="5" width="9.57421875" style="7" bestFit="1" customWidth="1"/>
    <col min="6" max="6" width="17.421875" style="0" customWidth="1"/>
    <col min="7" max="7" width="16.140625" style="0" customWidth="1"/>
    <col min="8" max="8" width="13.8515625" style="0" customWidth="1"/>
    <col min="9" max="9" width="10.57421875" style="0" bestFit="1" customWidth="1"/>
    <col min="10" max="10" width="13.57421875" style="0" customWidth="1"/>
  </cols>
  <sheetData>
    <row r="1" spans="1:7" ht="18">
      <c r="A1" s="43" t="s">
        <v>54</v>
      </c>
      <c r="B1" s="44"/>
      <c r="C1" s="44"/>
      <c r="D1" s="44"/>
      <c r="E1" s="6"/>
      <c r="G1" s="26" t="s">
        <v>73</v>
      </c>
    </row>
    <row r="2" spans="1:7" s="5" customFormat="1" ht="34.5" customHeight="1">
      <c r="A2" s="11" t="s">
        <v>5</v>
      </c>
      <c r="B2" s="45" t="s">
        <v>44</v>
      </c>
      <c r="C2" s="46"/>
      <c r="D2" s="47"/>
      <c r="E2" s="47"/>
      <c r="F2" s="48"/>
      <c r="G2" s="48"/>
    </row>
    <row r="3" spans="1:7" s="5" customFormat="1" ht="34.5" customHeight="1">
      <c r="A3" s="11" t="s">
        <v>6</v>
      </c>
      <c r="B3" s="45" t="s">
        <v>45</v>
      </c>
      <c r="C3" s="48"/>
      <c r="D3" s="48"/>
      <c r="E3" s="48"/>
      <c r="F3" s="48"/>
      <c r="G3" s="48"/>
    </row>
    <row r="4" spans="1:7" s="5" customFormat="1" ht="34.5" customHeight="1">
      <c r="A4" s="11" t="s">
        <v>55</v>
      </c>
      <c r="B4" s="30"/>
      <c r="C4" s="38" t="s">
        <v>56</v>
      </c>
      <c r="D4" s="38"/>
      <c r="E4" s="38"/>
      <c r="F4" s="38"/>
      <c r="G4" s="38"/>
    </row>
    <row r="5" spans="1:7" s="2" customFormat="1" ht="51">
      <c r="A5" s="4" t="s">
        <v>0</v>
      </c>
      <c r="B5" s="4" t="s">
        <v>8</v>
      </c>
      <c r="C5" s="4" t="s">
        <v>1</v>
      </c>
      <c r="D5" s="4" t="s">
        <v>3</v>
      </c>
      <c r="E5" s="8" t="s">
        <v>2</v>
      </c>
      <c r="F5" s="12" t="s">
        <v>60</v>
      </c>
      <c r="G5" s="12" t="s">
        <v>61</v>
      </c>
    </row>
    <row r="6" spans="1:7" s="2" customFormat="1" ht="12.75">
      <c r="A6" s="33" t="s">
        <v>15</v>
      </c>
      <c r="B6" s="49"/>
      <c r="C6" s="49"/>
      <c r="D6" s="49"/>
      <c r="E6" s="49"/>
      <c r="F6" s="49"/>
      <c r="G6" s="50"/>
    </row>
    <row r="7" spans="1:7" s="3" customFormat="1" ht="38.25">
      <c r="A7" s="4">
        <v>1</v>
      </c>
      <c r="B7" s="12" t="s">
        <v>13</v>
      </c>
      <c r="C7" s="10" t="s">
        <v>10</v>
      </c>
      <c r="D7" s="4" t="s">
        <v>4</v>
      </c>
      <c r="E7" s="9">
        <v>0.23</v>
      </c>
      <c r="F7" s="18"/>
      <c r="G7" s="18"/>
    </row>
    <row r="8" spans="1:7" s="3" customFormat="1" ht="30" customHeight="1">
      <c r="A8" s="13"/>
      <c r="B8" s="20"/>
      <c r="C8" s="22"/>
      <c r="D8" s="23"/>
      <c r="E8" s="24"/>
      <c r="F8" s="21" t="s">
        <v>62</v>
      </c>
      <c r="G8" s="18"/>
    </row>
    <row r="9" spans="1:7" s="3" customFormat="1" ht="12.75" customHeight="1">
      <c r="A9" s="33" t="s">
        <v>16</v>
      </c>
      <c r="B9" s="51"/>
      <c r="C9" s="51"/>
      <c r="D9" s="51"/>
      <c r="E9" s="51"/>
      <c r="F9" s="51"/>
      <c r="G9" s="52"/>
    </row>
    <row r="10" spans="1:7" s="3" customFormat="1" ht="63.75">
      <c r="A10" s="4">
        <f>1+A7</f>
        <v>2</v>
      </c>
      <c r="B10" s="12" t="s">
        <v>11</v>
      </c>
      <c r="C10" s="17" t="s">
        <v>37</v>
      </c>
      <c r="D10" s="4" t="s">
        <v>12</v>
      </c>
      <c r="E10" s="8">
        <f>(6*6*2)+(4.5*16)+71+42+60</f>
        <v>317</v>
      </c>
      <c r="F10" s="18"/>
      <c r="G10" s="18"/>
    </row>
    <row r="11" spans="1:7" s="3" customFormat="1" ht="76.5">
      <c r="A11" s="4">
        <f>1+A10</f>
        <v>3</v>
      </c>
      <c r="B11" s="12" t="s">
        <v>11</v>
      </c>
      <c r="C11" s="10" t="s">
        <v>51</v>
      </c>
      <c r="D11" s="4" t="s">
        <v>7</v>
      </c>
      <c r="E11" s="8">
        <f>(6*6*1.5)+(1.5*1.5*16)+(60*1.5)</f>
        <v>180</v>
      </c>
      <c r="F11" s="18"/>
      <c r="G11" s="18"/>
    </row>
    <row r="12" spans="1:7" s="3" customFormat="1" ht="76.5">
      <c r="A12" s="4">
        <f>1+A11</f>
        <v>4</v>
      </c>
      <c r="B12" s="12" t="s">
        <v>11</v>
      </c>
      <c r="C12" s="10" t="s">
        <v>43</v>
      </c>
      <c r="D12" s="4" t="s">
        <v>7</v>
      </c>
      <c r="E12" s="8">
        <f>(6*6*1.5)+(1.5*1.5*16)</f>
        <v>90</v>
      </c>
      <c r="F12" s="18"/>
      <c r="G12" s="18"/>
    </row>
    <row r="13" spans="1:7" s="3" customFormat="1" ht="114.75">
      <c r="A13" s="4">
        <f>1+A12</f>
        <v>5</v>
      </c>
      <c r="B13" s="12" t="s">
        <v>11</v>
      </c>
      <c r="C13" s="10" t="s">
        <v>18</v>
      </c>
      <c r="D13" s="4" t="s">
        <v>7</v>
      </c>
      <c r="E13" s="8">
        <v>7</v>
      </c>
      <c r="F13" s="18"/>
      <c r="G13" s="18"/>
    </row>
    <row r="14" spans="1:7" s="3" customFormat="1" ht="102">
      <c r="A14" s="4">
        <f>1+A13</f>
        <v>6</v>
      </c>
      <c r="B14" s="12" t="s">
        <v>11</v>
      </c>
      <c r="C14" s="10" t="s">
        <v>31</v>
      </c>
      <c r="D14" s="4" t="s">
        <v>12</v>
      </c>
      <c r="E14" s="8">
        <v>20</v>
      </c>
      <c r="F14" s="18"/>
      <c r="G14" s="18"/>
    </row>
    <row r="15" spans="1:7" s="3" customFormat="1" ht="89.25">
      <c r="A15" s="4">
        <f>1+A14</f>
        <v>7</v>
      </c>
      <c r="B15" s="12" t="s">
        <v>11</v>
      </c>
      <c r="C15" s="10" t="s">
        <v>30</v>
      </c>
      <c r="D15" s="4" t="s">
        <v>12</v>
      </c>
      <c r="E15" s="8">
        <v>42</v>
      </c>
      <c r="F15" s="18"/>
      <c r="G15" s="18"/>
    </row>
    <row r="16" spans="1:7" s="3" customFormat="1" ht="30" customHeight="1">
      <c r="A16" s="13"/>
      <c r="B16" s="20"/>
      <c r="C16" s="22"/>
      <c r="D16" s="23"/>
      <c r="E16" s="24"/>
      <c r="F16" s="21" t="s">
        <v>63</v>
      </c>
      <c r="G16" s="18"/>
    </row>
    <row r="17" spans="1:7" s="3" customFormat="1" ht="19.5" customHeight="1">
      <c r="A17" s="33" t="s">
        <v>19</v>
      </c>
      <c r="B17" s="49"/>
      <c r="C17" s="49"/>
      <c r="D17" s="49"/>
      <c r="E17" s="49"/>
      <c r="F17" s="49"/>
      <c r="G17" s="50"/>
    </row>
    <row r="18" spans="1:7" s="3" customFormat="1" ht="127.5">
      <c r="A18" s="4">
        <f>1+A15</f>
        <v>8</v>
      </c>
      <c r="B18" s="12" t="s">
        <v>47</v>
      </c>
      <c r="C18" s="10" t="s">
        <v>49</v>
      </c>
      <c r="D18" s="4" t="s">
        <v>48</v>
      </c>
      <c r="E18" s="8">
        <v>60</v>
      </c>
      <c r="F18" s="18"/>
      <c r="G18" s="18"/>
    </row>
    <row r="19" spans="1:7" s="3" customFormat="1" ht="127.5">
      <c r="A19" s="4">
        <f>1+A18</f>
        <v>9</v>
      </c>
      <c r="B19" s="4" t="s">
        <v>24</v>
      </c>
      <c r="C19" s="10" t="s">
        <v>25</v>
      </c>
      <c r="D19" s="4" t="s">
        <v>7</v>
      </c>
      <c r="E19" s="8">
        <f>((229.5+14)*2)-124</f>
        <v>363</v>
      </c>
      <c r="F19" s="18"/>
      <c r="G19" s="18"/>
    </row>
    <row r="20" spans="1:7" s="3" customFormat="1" ht="89.25">
      <c r="A20" s="4">
        <f>1+A19</f>
        <v>10</v>
      </c>
      <c r="B20" s="12" t="s">
        <v>14</v>
      </c>
      <c r="C20" s="10" t="s">
        <v>26</v>
      </c>
      <c r="D20" s="4" t="s">
        <v>12</v>
      </c>
      <c r="E20" s="8">
        <f>243.5-46+2+2</f>
        <v>201.5</v>
      </c>
      <c r="F20" s="18"/>
      <c r="G20" s="18"/>
    </row>
    <row r="21" spans="1:7" s="3" customFormat="1" ht="102">
      <c r="A21" s="4">
        <f>1+A20</f>
        <v>11</v>
      </c>
      <c r="B21" s="12" t="s">
        <v>14</v>
      </c>
      <c r="C21" s="10" t="s">
        <v>27</v>
      </c>
      <c r="D21" s="4" t="s">
        <v>12</v>
      </c>
      <c r="E21" s="8">
        <v>71</v>
      </c>
      <c r="F21" s="18"/>
      <c r="G21" s="18"/>
    </row>
    <row r="22" spans="1:7" s="3" customFormat="1" ht="114.75">
      <c r="A22" s="4">
        <f>1+A21</f>
        <v>12</v>
      </c>
      <c r="B22" s="12" t="s">
        <v>14</v>
      </c>
      <c r="C22" s="10" t="s">
        <v>29</v>
      </c>
      <c r="D22" s="4" t="s">
        <v>12</v>
      </c>
      <c r="E22" s="8">
        <f>E14</f>
        <v>20</v>
      </c>
      <c r="F22" s="18"/>
      <c r="G22" s="18"/>
    </row>
    <row r="23" spans="1:7" s="3" customFormat="1" ht="127.5">
      <c r="A23" s="4">
        <f>1+A22</f>
        <v>13</v>
      </c>
      <c r="B23" s="12" t="s">
        <v>14</v>
      </c>
      <c r="C23" s="10" t="s">
        <v>28</v>
      </c>
      <c r="D23" s="4" t="s">
        <v>12</v>
      </c>
      <c r="E23" s="8">
        <f>E15</f>
        <v>42</v>
      </c>
      <c r="F23" s="18"/>
      <c r="G23" s="18"/>
    </row>
    <row r="24" spans="1:7" s="3" customFormat="1" ht="30" customHeight="1">
      <c r="A24" s="13"/>
      <c r="B24" s="20"/>
      <c r="C24" s="22"/>
      <c r="D24" s="23"/>
      <c r="E24" s="24"/>
      <c r="F24" s="21" t="s">
        <v>64</v>
      </c>
      <c r="G24" s="18"/>
    </row>
    <row r="25" spans="1:7" s="3" customFormat="1" ht="12.75">
      <c r="A25" s="33" t="s">
        <v>20</v>
      </c>
      <c r="B25" s="34"/>
      <c r="C25" s="34"/>
      <c r="D25" s="34"/>
      <c r="E25" s="34"/>
      <c r="F25" s="34"/>
      <c r="G25" s="35"/>
    </row>
    <row r="26" spans="1:7" s="3" customFormat="1" ht="165.75">
      <c r="A26" s="4">
        <f>1+A23</f>
        <v>14</v>
      </c>
      <c r="B26" s="4" t="s">
        <v>21</v>
      </c>
      <c r="C26" s="10" t="s">
        <v>22</v>
      </c>
      <c r="D26" s="4" t="s">
        <v>7</v>
      </c>
      <c r="E26" s="8">
        <f>((5+7+5+5+5+5+8+6)*2)+(8*2*2)</f>
        <v>124</v>
      </c>
      <c r="F26" s="18"/>
      <c r="G26" s="18"/>
    </row>
    <row r="27" spans="1:7" s="3" customFormat="1" ht="127.5">
      <c r="A27" s="4">
        <f>1+A26</f>
        <v>15</v>
      </c>
      <c r="B27" s="12" t="s">
        <v>14</v>
      </c>
      <c r="C27" s="10" t="s">
        <v>23</v>
      </c>
      <c r="D27" s="4" t="s">
        <v>12</v>
      </c>
      <c r="E27" s="8">
        <f>5+7+5+5+5+5+8+6</f>
        <v>46</v>
      </c>
      <c r="F27" s="18"/>
      <c r="G27" s="18"/>
    </row>
    <row r="28" spans="1:7" s="3" customFormat="1" ht="30" customHeight="1">
      <c r="A28" s="13"/>
      <c r="B28" s="20"/>
      <c r="C28" s="22"/>
      <c r="D28" s="23"/>
      <c r="E28" s="24"/>
      <c r="F28" s="21" t="s">
        <v>65</v>
      </c>
      <c r="G28" s="18"/>
    </row>
    <row r="29" spans="1:7" s="3" customFormat="1" ht="12.75">
      <c r="A29" s="33" t="s">
        <v>32</v>
      </c>
      <c r="B29" s="34"/>
      <c r="C29" s="34"/>
      <c r="D29" s="34"/>
      <c r="E29" s="34"/>
      <c r="F29" s="34"/>
      <c r="G29" s="35"/>
    </row>
    <row r="30" spans="1:7" ht="165.75">
      <c r="A30" s="4">
        <f>1+A27</f>
        <v>16</v>
      </c>
      <c r="B30" s="12" t="s">
        <v>71</v>
      </c>
      <c r="C30" s="10" t="s">
        <v>35</v>
      </c>
      <c r="D30" s="4" t="s">
        <v>12</v>
      </c>
      <c r="E30" s="28">
        <f>10.2+8.6+8.1+2.2+7.4+2.1+7.2+2+2.1+2.1+4.3</f>
        <v>56.300000000000004</v>
      </c>
      <c r="F30" s="18"/>
      <c r="G30" s="18"/>
    </row>
    <row r="31" spans="1:7" ht="191.25">
      <c r="A31" s="4">
        <f>1+A30</f>
        <v>17</v>
      </c>
      <c r="B31" s="12" t="s">
        <v>71</v>
      </c>
      <c r="C31" s="10" t="s">
        <v>33</v>
      </c>
      <c r="D31" s="4" t="s">
        <v>12</v>
      </c>
      <c r="E31" s="28">
        <f>19.5+9+14+20.5+27+20.5+9+11.5+9+9.5+10+13.5</f>
        <v>173</v>
      </c>
      <c r="F31" s="18"/>
      <c r="G31" s="18"/>
    </row>
    <row r="32" spans="1:7" ht="178.5">
      <c r="A32" s="4">
        <f aca="true" t="shared" si="0" ref="A32:A39">1+A31</f>
        <v>18</v>
      </c>
      <c r="B32" s="12" t="s">
        <v>71</v>
      </c>
      <c r="C32" s="10" t="s">
        <v>34</v>
      </c>
      <c r="D32" s="4" t="s">
        <v>12</v>
      </c>
      <c r="E32" s="28">
        <f>11+19.5+15+3+2</f>
        <v>50.5</v>
      </c>
      <c r="F32" s="18"/>
      <c r="G32" s="18"/>
    </row>
    <row r="33" spans="1:7" s="3" customFormat="1" ht="76.5">
      <c r="A33" s="4">
        <f t="shared" si="0"/>
        <v>19</v>
      </c>
      <c r="B33" s="12" t="s">
        <v>71</v>
      </c>
      <c r="C33" s="10" t="s">
        <v>46</v>
      </c>
      <c r="D33" s="12" t="s">
        <v>12</v>
      </c>
      <c r="E33" s="8">
        <v>32</v>
      </c>
      <c r="F33" s="18"/>
      <c r="G33" s="18"/>
    </row>
    <row r="34" spans="1:7" s="3" customFormat="1" ht="102">
      <c r="A34" s="4">
        <f>1+A32</f>
        <v>19</v>
      </c>
      <c r="B34" s="12" t="s">
        <v>71</v>
      </c>
      <c r="C34" s="19" t="s">
        <v>52</v>
      </c>
      <c r="D34" s="12" t="s">
        <v>9</v>
      </c>
      <c r="E34" s="8">
        <v>16</v>
      </c>
      <c r="F34" s="18"/>
      <c r="G34" s="18"/>
    </row>
    <row r="35" spans="1:7" ht="153">
      <c r="A35" s="4">
        <f t="shared" si="0"/>
        <v>20</v>
      </c>
      <c r="B35" s="12" t="s">
        <v>71</v>
      </c>
      <c r="C35" s="10" t="s">
        <v>50</v>
      </c>
      <c r="D35" s="4" t="s">
        <v>9</v>
      </c>
      <c r="E35" s="28">
        <v>11</v>
      </c>
      <c r="F35" s="18"/>
      <c r="G35" s="18"/>
    </row>
    <row r="36" spans="1:7" s="3" customFormat="1" ht="63.75">
      <c r="A36" s="4">
        <f t="shared" si="0"/>
        <v>21</v>
      </c>
      <c r="B36" s="12" t="s">
        <v>71</v>
      </c>
      <c r="C36" s="19" t="s">
        <v>36</v>
      </c>
      <c r="D36" s="12" t="s">
        <v>9</v>
      </c>
      <c r="E36" s="8">
        <v>1</v>
      </c>
      <c r="F36" s="18"/>
      <c r="G36" s="18"/>
    </row>
    <row r="37" spans="1:7" s="3" customFormat="1" ht="63.75">
      <c r="A37" s="4">
        <f t="shared" si="0"/>
        <v>22</v>
      </c>
      <c r="B37" s="12" t="s">
        <v>38</v>
      </c>
      <c r="C37" s="10" t="s">
        <v>41</v>
      </c>
      <c r="D37" s="4" t="s">
        <v>7</v>
      </c>
      <c r="E37" s="8">
        <f>E12</f>
        <v>90</v>
      </c>
      <c r="F37" s="29"/>
      <c r="G37" s="18"/>
    </row>
    <row r="38" spans="1:7" s="3" customFormat="1" ht="38.25">
      <c r="A38" s="4">
        <f t="shared" si="0"/>
        <v>23</v>
      </c>
      <c r="B38" s="12" t="s">
        <v>39</v>
      </c>
      <c r="C38" s="10" t="s">
        <v>40</v>
      </c>
      <c r="D38" s="4" t="s">
        <v>7</v>
      </c>
      <c r="E38" s="8">
        <f>E37</f>
        <v>90</v>
      </c>
      <c r="F38" s="29"/>
      <c r="G38" s="18"/>
    </row>
    <row r="39" spans="1:7" s="3" customFormat="1" ht="51">
      <c r="A39" s="4">
        <f t="shared" si="0"/>
        <v>24</v>
      </c>
      <c r="B39" s="12" t="s">
        <v>72</v>
      </c>
      <c r="C39" s="10" t="s">
        <v>53</v>
      </c>
      <c r="D39" s="4" t="s">
        <v>42</v>
      </c>
      <c r="E39" s="8">
        <v>36</v>
      </c>
      <c r="F39" s="29"/>
      <c r="G39" s="18"/>
    </row>
    <row r="40" spans="1:7" s="3" customFormat="1" ht="30" customHeight="1">
      <c r="A40" s="13"/>
      <c r="B40" s="20"/>
      <c r="C40" s="22"/>
      <c r="D40" s="23"/>
      <c r="E40" s="24"/>
      <c r="F40" s="21" t="s">
        <v>66</v>
      </c>
      <c r="G40" s="18"/>
    </row>
    <row r="41" spans="2:9" ht="39.75" customHeight="1">
      <c r="B41" s="14"/>
      <c r="C41" s="15"/>
      <c r="D41" s="13"/>
      <c r="F41" s="21" t="s">
        <v>67</v>
      </c>
      <c r="G41" s="18"/>
      <c r="H41" s="16"/>
      <c r="I41" s="16"/>
    </row>
    <row r="44" spans="1:3" ht="15.75">
      <c r="A44" s="27" t="s">
        <v>59</v>
      </c>
      <c r="C44" s="31" t="s">
        <v>57</v>
      </c>
    </row>
    <row r="46" spans="1:7" ht="15.75">
      <c r="A46" s="27"/>
      <c r="C46" s="32"/>
      <c r="F46" s="40" t="s">
        <v>69</v>
      </c>
      <c r="G46" s="39"/>
    </row>
    <row r="47" spans="1:7" ht="12.75">
      <c r="A47" s="36" t="s">
        <v>17</v>
      </c>
      <c r="B47" s="37"/>
      <c r="C47" s="25" t="s">
        <v>58</v>
      </c>
      <c r="F47" s="41" t="s">
        <v>70</v>
      </c>
      <c r="G47" s="42"/>
    </row>
    <row r="50" spans="1:3" ht="12.75">
      <c r="A50" s="36" t="s">
        <v>68</v>
      </c>
      <c r="B50" s="37"/>
      <c r="C50" s="39"/>
    </row>
  </sheetData>
  <sheetProtection/>
  <mergeCells count="13">
    <mergeCell ref="A1:D1"/>
    <mergeCell ref="B2:G2"/>
    <mergeCell ref="A6:G6"/>
    <mergeCell ref="A9:G9"/>
    <mergeCell ref="B3:G3"/>
    <mergeCell ref="A25:G25"/>
    <mergeCell ref="A17:G17"/>
    <mergeCell ref="A29:G29"/>
    <mergeCell ref="A47:B47"/>
    <mergeCell ref="C4:G4"/>
    <mergeCell ref="A50:C50"/>
    <mergeCell ref="F46:G46"/>
    <mergeCell ref="F47:G47"/>
  </mergeCells>
  <printOptions/>
  <pageMargins left="0.35433070866141736" right="0.2362204724409449" top="0.35" bottom="0.2362204724409449" header="0.35" footer="0.2362204724409449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2016-07-12T12:21:56Z</cp:lastPrinted>
  <dcterms:created xsi:type="dcterms:W3CDTF">2005-07-17T14:27:01Z</dcterms:created>
  <dcterms:modified xsi:type="dcterms:W3CDTF">2017-02-07T12:09:47Z</dcterms:modified>
  <cp:category/>
  <cp:version/>
  <cp:contentType/>
  <cp:contentStatus/>
</cp:coreProperties>
</file>