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925" windowHeight="4155" activeTab="0"/>
  </bookViews>
  <sheets>
    <sheet name="kosztorys ofertowy" sheetId="1" r:id="rId1"/>
  </sheets>
  <definedNames/>
  <calcPr fullCalcOnLoad="1"/>
</workbook>
</file>

<file path=xl/sharedStrings.xml><?xml version="1.0" encoding="utf-8"?>
<sst xmlns="http://schemas.openxmlformats.org/spreadsheetml/2006/main" count="164" uniqueCount="83">
  <si>
    <t>Lp.</t>
  </si>
  <si>
    <t>Nazwa</t>
  </si>
  <si>
    <t>Obmiar</t>
  </si>
  <si>
    <t>Jednostka miary</t>
  </si>
  <si>
    <t>km</t>
  </si>
  <si>
    <t>Budowa :</t>
  </si>
  <si>
    <t>Adres:</t>
  </si>
  <si>
    <r>
      <t>m</t>
    </r>
    <r>
      <rPr>
        <vertAlign val="superscript"/>
        <sz val="10"/>
        <rFont val="Arial"/>
        <family val="2"/>
      </rPr>
      <t>2</t>
    </r>
  </si>
  <si>
    <t>szt.</t>
  </si>
  <si>
    <r>
      <t>m</t>
    </r>
    <r>
      <rPr>
        <vertAlign val="superscript"/>
        <sz val="10"/>
        <rFont val="Arial"/>
        <family val="2"/>
      </rPr>
      <t>3</t>
    </r>
  </si>
  <si>
    <t>m</t>
  </si>
  <si>
    <t>Kosztorys ofertowy</t>
  </si>
  <si>
    <t>Wykonawca</t>
  </si>
  <si>
    <t>…………………………………………………………………………………………………………………………………………………………..</t>
  </si>
  <si>
    <t>Cena jednostkowa brutto
z dokł. do 0,01 zł.</t>
  </si>
  <si>
    <t>Wartość brutto
z dokł. do 0,01 zł.</t>
  </si>
  <si>
    <t>…………………..</t>
  </si>
  <si>
    <t>Razem wartość brutto :</t>
  </si>
  <si>
    <t>…………………………………………………………………………. zł.</t>
  </si>
  <si>
    <t>Słownie wartość brutto :</t>
  </si>
  <si>
    <t>……………………………………………………………………………………………………………………………………………………… zł.</t>
  </si>
  <si>
    <t>………………… dnia …………..</t>
  </si>
  <si>
    <t>…………………………………………….</t>
  </si>
  <si>
    <t>/ podpis Wykonawcy /</t>
  </si>
  <si>
    <t>C. Roboty ziemne</t>
  </si>
  <si>
    <t>……………………..</t>
  </si>
  <si>
    <t>Razem brutto A</t>
  </si>
  <si>
    <t>Razem brutto B</t>
  </si>
  <si>
    <t>Razem brutto C</t>
  </si>
  <si>
    <t>Razem brutto D</t>
  </si>
  <si>
    <t>Razem brutto E</t>
  </si>
  <si>
    <t>Razem brutto F</t>
  </si>
  <si>
    <t>Razem brutto G</t>
  </si>
  <si>
    <t>Wykonanie w korycie warstwy odsączajacej z materiału filtracyjnego o współczynniku k&gt;= 8 m/dobę o grubości warstwy po zagęszczeniu 15,0 cm. Warstwa odsączająca stabilizowana mechanicznie pod konstrukcję jezdni oraz ław krawężnika. Obmiar jak w poz. powyżej.</t>
  </si>
  <si>
    <t>D-01.01.01.</t>
  </si>
  <si>
    <t>D-01.02.01.</t>
  </si>
  <si>
    <t>D-01.02.04.</t>
  </si>
  <si>
    <t>D-04.01.01.</t>
  </si>
  <si>
    <t>D-04.02.01.</t>
  </si>
  <si>
    <t>D-04.04.02.</t>
  </si>
  <si>
    <t>D-04.06.01.</t>
  </si>
  <si>
    <t>D-07.02.01.</t>
  </si>
  <si>
    <t>Specyfikacja techniczna wykonania i odbioru robót</t>
  </si>
  <si>
    <t>Karczowaniem pni drzewa i uprzątnięciem terenu po wykonanych robotach. Załadunek i wywózka kapr i korzeni drzew nie nadających się na opał do miejsca które Wykonawca sam sobie zapewni. Uprzątnięcie terenu po robotach i plantowanie. Pnie pochodzące po wcześniejszej wycince drzew wykonanej przez Inwestora. Średnica pni 70 cm.</t>
  </si>
  <si>
    <t>Rozebranie istniejącej nawierzchni z mieszanek mineralno - bitumicznych gr. do 12,0 cm. Przy wykonywaniu rozbiórki ująć załadunek, rozładunek i transport gruzu oraz powstałych odpadów do miejsca które Wykonawca sam sobie zapewni. Uprzątnięcie terenu robót. Rozbiórka nawierzchni na powierzchni. 
7,2 * 16,7</t>
  </si>
  <si>
    <t>Rozebranie istniejącej podbudowy z kamienia polnego nieobrobionego gr. do 20,0 cm na podsypce piaskowej gr. 10,0 cm. Przy wykonywaniu rozbiórki ująć załadunek, rozładunek i transport gruzu oraz powstałych odpadów do miejsca które Wykonawca sam sobie zapewni. Uprzątnięcie terenu robót. Rozbiórka nawierzchni stanowiącej element konstrukcji jezdni. 
7,2 * 16,7</t>
  </si>
  <si>
    <t>Cięcie piłą istniejącej nawierzchni bitumicznej na odcinku wzdłuż krawędzi rozbiórki w poprzek jezdni. Nawierzchnia bitumiczna o grubości średnio do 12,0 cm. 
7,2 + 7,2</t>
  </si>
  <si>
    <t>Wykonanie wykopów w gruncie kat. I - II o głębokości do 0,6 m wraz z załadunkiem, rozładunkiem i transportem urobku do miejsca które Wykonawca sam sobie zapewni. Usunięcie humusu pod całkowita wymiane gruntu na powierzchni projektowanego chodnika + odsadzki technologiczne.</t>
  </si>
  <si>
    <t>Formowanie i zagęszczanie nasypów o wysokości do 0,6 m z materiału dostarczonego z poza terenu budowy ( w kosztach pozycji ująć pozyskanie materiału na nasyp ). Przygotowanie podłoża pod nasypy poprzez zrowkowanie,  profilowanie skarp nasypu, wykonanie i utrzymanie odwodnienia nasypów. Nasyp / wymiana gruntu pod projektowany chodnik.</t>
  </si>
  <si>
    <t>Profilowanie i zagęszczenie podłoża pod warstwy konstrukcyjne chodnika  na wcześniej wykonanym nasypie ( wymianie gruntu ). Koryto na całej szerokości chodnika.  Przyjęto powierzchnię profilowania i zagęszczenia podłoża na powierzchni o 30 % większej niż powierzchnia chodnika ( odsadzki technologiczne ).
1,3 * [( 35,5 * 1,5 ) + ( 12,0 * 4,0 )]</t>
  </si>
  <si>
    <t>Wykonanie nawierzchni z brukowej kostki  betonowej grub. 8,0 cm koloru szarego na podsypce cementowo-piaskowej 1 : 4 , grubość warstwy po zagęszczeniu 5,0 cm. Nawierzchnia z brukowej kostki betonowej koloru szarego, układana według dowolnego wzoru.Obmiar jak w poz. powyżej.</t>
  </si>
  <si>
    <t>A. Roboty przygotowawcze i pomiarowe</t>
  </si>
  <si>
    <t>B. Roboty rozbiórkowe</t>
  </si>
  <si>
    <t>D. Chodniki</t>
  </si>
  <si>
    <t>E. Przejście</t>
  </si>
  <si>
    <r>
      <t>Wykonanie koryta i jego wyprofilowanie. Koryto o głębokości średnio 30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cm. Przy wykonywaniu koryta oraz profilowaniu ująć załadunek, rozładunek i transport urobku do miejsca które Wykonawca sam sobie zapewni. Powierzchnia koryta liczona wraz z obramowaniem. Obmiar jakl powierzchnia rozbiórki.
7,2 * 16,7</t>
    </r>
  </si>
  <si>
    <t>Wykonanie w korycie podbudowy z betonu cementowego C 16/20 o grubości po zagęszczeniu 25,0 cm. Przy wykonywaniu podbudowy ująć pielęgnację podbudowy piaskiem z polewaniem wodą. Obmiar jak powierzchnia nawierzchni.
6,0*16,0</t>
  </si>
  <si>
    <t>Wykonanie nawierzchni z brukowej kostki  betonowej grub. 8,0 cm koloru szarego na podsypce cementowo-piaskowej 1 : 4 , grubość warstwy po zagęszczeniu 5,0 cm. Nawierzchnia z brukowej kostki betonowej koloru szarego, układana według dowolnego wzoru. Powierzchnia przejścia 
4,0 * 6,0</t>
  </si>
  <si>
    <t>Ustawienie krawężników betonowych wjazdowych o wym. 15 * 22 * 100 cm na podsypce cementowo - piaskowej 1 : 4 gr. po zagęszczeniu 5,0 cm na ławie betonowej z oporem 25 * 35 cm z betonu C 12/15. Krawężniki ustawione na początku odcinków najazdowych
6,0 + 6,0</t>
  </si>
  <si>
    <t>Wykonanie nawierzchni z brukowej kostki  betonowej grub. 8,0 cm koloru czerwonego na podsypce cementowo-piaskowej 1 : 4 , grubość warstwy po zagęszczeniu 5,0 cm. Nawierzchnia z brukowej kostki betonowej koloru czerwonego, układana według dowolnego wzoru. Powierzchnia opasek krawędziowych. Opaski o wymiarach 0,5 * 6,0 m ( mierzone bez krawężników ).  
4 szt. * ( 0,5 * 6,0 )</t>
  </si>
  <si>
    <t>Ustawienie oporników betonowych prostokątnych o wym. 12 * 25 * 100 cm na podsypce cementowo - piaskowej 1 : 4 gr. po zagęszczeniu 5,0 cm na ławie betonowej z oporem 25 * 35 cm z betonu C 12/15. Oporniki  ustawione jako obramowanie opasek krawędziowych 
4 * ( 6,0+6,0+0,5 )</t>
  </si>
  <si>
    <t xml:space="preserve">Ustawienie oznakowania pionowego, znaki pionowe A, C, D. Słupki do znaków z rur ocynkowanych o średnicy 60,3 mm. Znaki z blachy stalowej ocynkowanej gr. 1,2 mm, krawędzie podwójnie gięte, lica znaków foliowane folią odblaskową II generacji, tyły traczy znaków malowane proszkowo farbą koloru szarego. </t>
  </si>
  <si>
    <t xml:space="preserve">Ustawienie elementów bezpieczeństwa ruchu, słupki tworzywowe U-5b. </t>
  </si>
  <si>
    <t>Wykonanie oznakowania poziomego nawierzchni materiałami grubowarstwowymi (masy chemoutwardzalne) - linie osiowe, krawędziowe, znaki i symbole.</t>
  </si>
  <si>
    <t>Wykonanie wyniesionego przejścia dla pieszych w ciągu ulicy Szczecińskiej w Kobylance</t>
  </si>
  <si>
    <t>działka  numer  42/2 obręb Kobylanka</t>
  </si>
  <si>
    <r>
      <t xml:space="preserve">Wykonanie podbudowy pod konstrukcje chodnika z kruszywa łamanego stabilizowanego mechanicznie. Podbudowa  pod konstrukcję chodnika z kruszywa łamanego stabilizowanego mechanicznie C 90/3 frakcji 0 </t>
    </r>
    <r>
      <rPr>
        <sz val="10"/>
        <rFont val="Calibri"/>
        <family val="2"/>
      </rPr>
      <t>÷</t>
    </r>
    <r>
      <rPr>
        <sz val="10"/>
        <rFont val="Arial"/>
        <family val="2"/>
      </rPr>
      <t xml:space="preserve"> 31,5 mm o grubości warstwy 10,0 cm po zagęszczeniu. 
( 35,5 * 1,5 ) + ( 12,0 * 4,0 )</t>
    </r>
  </si>
  <si>
    <t>Wykonanie w korycie warstwy odsączajacej z materiału filtracyjnego o współczynniku k&gt;= 8 m/dobę o grubości warstwy po zagęszczeniu 15,0 cm. Warstwa odsączająca stabilizowana mechanicznie pod konstrukcję chodnika oraz ław obrzeży.Warstwa odsączajaca na całej powierzchni chodnika oraz pod obrzeżami.  
( 35,5 * 1,9 ) + ( 12,0 * 4,4 )</t>
  </si>
  <si>
    <t>Wykonanie nawierzchni z kostki kamiennej surowo łupanej granitowej  15/17 cm na podsypce cementowo-piaskowej 1 : 4 , grubość warstwy po zagęszczeniu 5,0 cm. Nawierzchnia z kostki granitowej surowołupanej spoinowana spoiną mineralną. Spoina systemowa do kamienia stosowana do nawierzchni drogowych. Kostka układana według dowolnego wzoru. Powierzchnia odcinków najazdowych  
2 * ( 6,0 * 6,0 )</t>
  </si>
  <si>
    <t xml:space="preserve">D-02.01.01.
</t>
  </si>
  <si>
    <t>D-02.03.01.</t>
  </si>
  <si>
    <t>D-05.03.23a.</t>
  </si>
  <si>
    <t>D-08.03.01.</t>
  </si>
  <si>
    <t>D-05.03.01.</t>
  </si>
  <si>
    <t>D-08.01.01b.</t>
  </si>
  <si>
    <t>D-06.01.01.</t>
  </si>
  <si>
    <t>D-07.01.01.</t>
  </si>
  <si>
    <t>Roboty pomiarowe przy liniowych robotach ziemnych - trasa drogi w terenie równinnym. Wyznaczenie trasy oraz punktów wysokościowych wraz ze sporządzeniem dokumentacji geodezyjnej powykonawczej.</t>
  </si>
  <si>
    <t>Ustawienie obrzeży betonowych o wym. 8 * 30 cm na podsypce cementowo - piaskowej 1 : 4gr. 5,0 cm po zagęszczeniu 5,0 cm na ławie betonowej z oporem 23 * 25 cm z betonu C 12/15. Obramowanie chodnika. 35,5+31,5+8,0+8,0+4,0+4,0</t>
  </si>
  <si>
    <t xml:space="preserve">Oczyszcznie, profilowanie ( uzupełnienie zaniżeń terenu oraz ścinka zawyżeń terenu )  i przygotowanie terenu wraz z nawiezieniem humusu warstwą o grubości minimum 10,0 cm oraz wysianiem nasiona traw. Założenie trawnika parkowego siewem na gruntach kat. III z nawożeniem tj. na projektowanym zieleńcu po obu stronach pomiędzy jezdnią a istniejącymi ogrodzeniami sąsiednich posesji. Przy wykonywaniu robót dopuszcza się użycie wcześniej zdjętego humus. 
(35,5*1,5*2)+(12*1,5*2)
</t>
  </si>
  <si>
    <t>F. Zieleń, trawniki</t>
  </si>
  <si>
    <t>G. Oznakowanie</t>
  </si>
  <si>
    <t>Razem brutto 
A - G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</si>
</sst>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#,##0.000"/>
  </numFmts>
  <fonts count="43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justify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wrapText="1"/>
    </xf>
    <xf numFmtId="1" fontId="0" fillId="0" borderId="1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wrapText="1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4" xfId="0" applyFont="1" applyBorder="1" applyAlignment="1">
      <alignment horizontal="left" vertical="center"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40">
      <selection activeCell="C47" sqref="C47"/>
    </sheetView>
  </sheetViews>
  <sheetFormatPr defaultColWidth="9.140625" defaultRowHeight="12.75"/>
  <cols>
    <col min="1" max="1" width="11.8515625" style="1" customWidth="1"/>
    <col min="2" max="2" width="16.421875" style="1" customWidth="1"/>
    <col min="3" max="3" width="62.140625" style="0" customWidth="1"/>
    <col min="4" max="4" width="9.140625" style="1" customWidth="1"/>
    <col min="5" max="5" width="9.57421875" style="7" bestFit="1" customWidth="1"/>
    <col min="6" max="6" width="17.421875" style="0" customWidth="1"/>
    <col min="7" max="7" width="16.140625" style="0" customWidth="1"/>
    <col min="8" max="8" width="13.8515625" style="0" customWidth="1"/>
    <col min="9" max="9" width="10.57421875" style="0" bestFit="1" customWidth="1"/>
    <col min="10" max="10" width="13.57421875" style="0" customWidth="1"/>
  </cols>
  <sheetData>
    <row r="1" spans="1:5" ht="18">
      <c r="A1" s="51" t="s">
        <v>11</v>
      </c>
      <c r="B1" s="52"/>
      <c r="C1" s="52"/>
      <c r="D1" s="52"/>
      <c r="E1" s="6"/>
    </row>
    <row r="2" spans="1:7" s="5" customFormat="1" ht="34.5" customHeight="1">
      <c r="A2" s="14" t="s">
        <v>5</v>
      </c>
      <c r="B2" s="53" t="s">
        <v>64</v>
      </c>
      <c r="C2" s="54"/>
      <c r="D2" s="55"/>
      <c r="E2" s="55"/>
      <c r="F2" s="56"/>
      <c r="G2" s="56"/>
    </row>
    <row r="3" spans="1:7" s="5" customFormat="1" ht="24.75" customHeight="1">
      <c r="A3" s="14" t="s">
        <v>6</v>
      </c>
      <c r="B3" s="46" t="s">
        <v>65</v>
      </c>
      <c r="C3" s="47"/>
      <c r="D3" s="48"/>
      <c r="E3" s="48"/>
      <c r="F3" s="45"/>
      <c r="G3" s="45"/>
    </row>
    <row r="4" spans="1:7" s="5" customFormat="1" ht="24.75" customHeight="1">
      <c r="A4" s="14" t="s">
        <v>12</v>
      </c>
      <c r="B4" s="49" t="s">
        <v>13</v>
      </c>
      <c r="C4" s="50"/>
      <c r="D4" s="50"/>
      <c r="E4" s="50"/>
      <c r="F4" s="50"/>
      <c r="G4" s="50"/>
    </row>
    <row r="5" spans="1:7" s="2" customFormat="1" ht="51">
      <c r="A5" s="4" t="s">
        <v>0</v>
      </c>
      <c r="B5" s="4" t="s">
        <v>42</v>
      </c>
      <c r="C5" s="4" t="s">
        <v>1</v>
      </c>
      <c r="D5" s="4" t="s">
        <v>3</v>
      </c>
      <c r="E5" s="8" t="s">
        <v>2</v>
      </c>
      <c r="F5" s="15" t="s">
        <v>14</v>
      </c>
      <c r="G5" s="15" t="s">
        <v>15</v>
      </c>
    </row>
    <row r="6" spans="1:7" s="3" customFormat="1" ht="12.75">
      <c r="A6" s="41" t="s">
        <v>51</v>
      </c>
      <c r="B6" s="57"/>
      <c r="C6" s="57"/>
      <c r="D6" s="57"/>
      <c r="E6" s="57"/>
      <c r="F6" s="57"/>
      <c r="G6" s="58"/>
    </row>
    <row r="7" spans="1:7" s="3" customFormat="1" ht="38.25">
      <c r="A7" s="4">
        <v>1</v>
      </c>
      <c r="B7" s="15" t="s">
        <v>34</v>
      </c>
      <c r="C7" s="12" t="s">
        <v>77</v>
      </c>
      <c r="D7" s="4" t="s">
        <v>4</v>
      </c>
      <c r="E7" s="11">
        <v>0.4</v>
      </c>
      <c r="F7" s="16" t="s">
        <v>16</v>
      </c>
      <c r="G7" s="17" t="s">
        <v>16</v>
      </c>
    </row>
    <row r="8" spans="1:7" s="3" customFormat="1" ht="63.75">
      <c r="A8" s="4">
        <f>1+A7</f>
        <v>2</v>
      </c>
      <c r="B8" s="15" t="s">
        <v>35</v>
      </c>
      <c r="C8" s="12" t="s">
        <v>43</v>
      </c>
      <c r="D8" s="4" t="s">
        <v>8</v>
      </c>
      <c r="E8" s="8">
        <v>3</v>
      </c>
      <c r="F8" s="16" t="s">
        <v>16</v>
      </c>
      <c r="G8" s="17" t="s">
        <v>16</v>
      </c>
    </row>
    <row r="9" spans="1:7" ht="30" customHeight="1">
      <c r="A9" s="19"/>
      <c r="B9" s="22"/>
      <c r="C9" s="23"/>
      <c r="D9" s="24"/>
      <c r="E9" s="25"/>
      <c r="F9" s="26" t="s">
        <v>26</v>
      </c>
      <c r="G9" s="17" t="s">
        <v>16</v>
      </c>
    </row>
    <row r="10" spans="1:7" s="3" customFormat="1" ht="12.75">
      <c r="A10" s="41" t="s">
        <v>52</v>
      </c>
      <c r="B10" s="57"/>
      <c r="C10" s="57"/>
      <c r="D10" s="57"/>
      <c r="E10" s="57"/>
      <c r="F10" s="57"/>
      <c r="G10" s="58"/>
    </row>
    <row r="11" spans="1:7" s="3" customFormat="1" ht="51">
      <c r="A11" s="4">
        <f>1+A8</f>
        <v>3</v>
      </c>
      <c r="B11" s="4" t="s">
        <v>36</v>
      </c>
      <c r="C11" s="12" t="s">
        <v>46</v>
      </c>
      <c r="D11" s="15" t="s">
        <v>10</v>
      </c>
      <c r="E11" s="30">
        <v>14.4</v>
      </c>
      <c r="F11" s="16" t="s">
        <v>16</v>
      </c>
      <c r="G11" s="17" t="s">
        <v>16</v>
      </c>
    </row>
    <row r="12" spans="1:7" s="3" customFormat="1" ht="76.5">
      <c r="A12" s="4">
        <f>1+A11</f>
        <v>4</v>
      </c>
      <c r="B12" s="4" t="s">
        <v>36</v>
      </c>
      <c r="C12" s="12" t="s">
        <v>44</v>
      </c>
      <c r="D12" s="4" t="s">
        <v>7</v>
      </c>
      <c r="E12" s="30">
        <v>120.2</v>
      </c>
      <c r="F12" s="16" t="s">
        <v>16</v>
      </c>
      <c r="G12" s="17" t="s">
        <v>16</v>
      </c>
    </row>
    <row r="13" spans="1:7" s="3" customFormat="1" ht="89.25">
      <c r="A13" s="4">
        <f>1+A12</f>
        <v>5</v>
      </c>
      <c r="B13" s="4" t="s">
        <v>36</v>
      </c>
      <c r="C13" s="12" t="s">
        <v>45</v>
      </c>
      <c r="D13" s="4" t="s">
        <v>7</v>
      </c>
      <c r="E13" s="30">
        <f>E12</f>
        <v>120.2</v>
      </c>
      <c r="F13" s="16" t="s">
        <v>16</v>
      </c>
      <c r="G13" s="17" t="s">
        <v>16</v>
      </c>
    </row>
    <row r="14" spans="1:7" ht="30" customHeight="1">
      <c r="A14" s="19"/>
      <c r="B14" s="22"/>
      <c r="C14" s="23"/>
      <c r="D14" s="24"/>
      <c r="E14" s="25"/>
      <c r="F14" s="26" t="s">
        <v>27</v>
      </c>
      <c r="G14" s="17" t="s">
        <v>16</v>
      </c>
    </row>
    <row r="15" spans="1:7" s="3" customFormat="1" ht="12.75">
      <c r="A15" s="41" t="s">
        <v>24</v>
      </c>
      <c r="B15" s="57"/>
      <c r="C15" s="57"/>
      <c r="D15" s="57"/>
      <c r="E15" s="57"/>
      <c r="F15" s="57"/>
      <c r="G15" s="58"/>
    </row>
    <row r="16" spans="1:7" s="3" customFormat="1" ht="63.75">
      <c r="A16" s="4">
        <f>1+A13</f>
        <v>6</v>
      </c>
      <c r="B16" s="15" t="s">
        <v>69</v>
      </c>
      <c r="C16" s="12" t="s">
        <v>47</v>
      </c>
      <c r="D16" s="4" t="s">
        <v>9</v>
      </c>
      <c r="E16" s="8">
        <f>131.6*0.6</f>
        <v>78.96</v>
      </c>
      <c r="F16" s="16" t="s">
        <v>16</v>
      </c>
      <c r="G16" s="17" t="s">
        <v>16</v>
      </c>
    </row>
    <row r="17" spans="1:7" s="3" customFormat="1" ht="76.5">
      <c r="A17" s="4">
        <f>1+A16</f>
        <v>7</v>
      </c>
      <c r="B17" s="15" t="s">
        <v>70</v>
      </c>
      <c r="C17" s="12" t="s">
        <v>48</v>
      </c>
      <c r="D17" s="4" t="s">
        <v>9</v>
      </c>
      <c r="E17" s="8">
        <f>131.6*0.5</f>
        <v>65.8</v>
      </c>
      <c r="F17" s="17" t="s">
        <v>25</v>
      </c>
      <c r="G17" s="17" t="s">
        <v>16</v>
      </c>
    </row>
    <row r="18" spans="1:7" ht="30" customHeight="1">
      <c r="A18" s="19"/>
      <c r="B18" s="22"/>
      <c r="C18" s="23"/>
      <c r="D18" s="24"/>
      <c r="E18" s="25"/>
      <c r="F18" s="26" t="s">
        <v>28</v>
      </c>
      <c r="G18" s="17" t="s">
        <v>16</v>
      </c>
    </row>
    <row r="19" spans="1:7" s="3" customFormat="1" ht="12.75">
      <c r="A19" s="41" t="s">
        <v>53</v>
      </c>
      <c r="B19" s="57"/>
      <c r="C19" s="57"/>
      <c r="D19" s="57"/>
      <c r="E19" s="57"/>
      <c r="F19" s="57"/>
      <c r="G19" s="58"/>
    </row>
    <row r="20" spans="1:7" s="3" customFormat="1" ht="76.5">
      <c r="A20" s="4">
        <f>1+A17</f>
        <v>8</v>
      </c>
      <c r="B20" s="15" t="s">
        <v>37</v>
      </c>
      <c r="C20" s="12" t="s">
        <v>49</v>
      </c>
      <c r="D20" s="4" t="s">
        <v>7</v>
      </c>
      <c r="E20" s="30">
        <v>131.6</v>
      </c>
      <c r="F20" s="16" t="s">
        <v>16</v>
      </c>
      <c r="G20" s="17" t="s">
        <v>16</v>
      </c>
    </row>
    <row r="21" spans="1:7" s="3" customFormat="1" ht="76.5">
      <c r="A21" s="4">
        <f>1+A20</f>
        <v>9</v>
      </c>
      <c r="B21" s="4" t="s">
        <v>38</v>
      </c>
      <c r="C21" s="12" t="s">
        <v>67</v>
      </c>
      <c r="D21" s="4" t="s">
        <v>7</v>
      </c>
      <c r="E21" s="30">
        <f>(35.5*1.9)+(12*4.4)</f>
        <v>120.25</v>
      </c>
      <c r="F21" s="17" t="s">
        <v>25</v>
      </c>
      <c r="G21" s="17" t="s">
        <v>16</v>
      </c>
    </row>
    <row r="22" spans="1:7" s="3" customFormat="1" ht="63.75">
      <c r="A22" s="4">
        <f>1+A21</f>
        <v>10</v>
      </c>
      <c r="B22" s="15" t="s">
        <v>39</v>
      </c>
      <c r="C22" s="12" t="s">
        <v>66</v>
      </c>
      <c r="D22" s="4" t="s">
        <v>7</v>
      </c>
      <c r="E22" s="30">
        <f>(35.5*1.5)+(12*4)</f>
        <v>101.25</v>
      </c>
      <c r="F22" s="16" t="s">
        <v>16</v>
      </c>
      <c r="G22" s="17" t="s">
        <v>16</v>
      </c>
    </row>
    <row r="23" spans="1:7" s="3" customFormat="1" ht="63.75">
      <c r="A23" s="4">
        <f>1+A22</f>
        <v>11</v>
      </c>
      <c r="B23" s="15" t="s">
        <v>71</v>
      </c>
      <c r="C23" s="12" t="s">
        <v>50</v>
      </c>
      <c r="D23" s="4" t="s">
        <v>7</v>
      </c>
      <c r="E23" s="30">
        <f>E22</f>
        <v>101.25</v>
      </c>
      <c r="F23" s="17" t="s">
        <v>25</v>
      </c>
      <c r="G23" s="17" t="s">
        <v>16</v>
      </c>
    </row>
    <row r="24" spans="1:7" s="3" customFormat="1" ht="51">
      <c r="A24" s="4">
        <f>A23+1</f>
        <v>12</v>
      </c>
      <c r="B24" s="15" t="s">
        <v>72</v>
      </c>
      <c r="C24" s="12" t="s">
        <v>78</v>
      </c>
      <c r="D24" s="4" t="s">
        <v>10</v>
      </c>
      <c r="E24" s="30">
        <f>35.5+31.5+8+8+4+4</f>
        <v>91</v>
      </c>
      <c r="F24" s="17" t="s">
        <v>25</v>
      </c>
      <c r="G24" s="17" t="s">
        <v>16</v>
      </c>
    </row>
    <row r="25" spans="1:7" ht="30" customHeight="1">
      <c r="A25" s="19"/>
      <c r="B25" s="22"/>
      <c r="C25" s="23"/>
      <c r="D25" s="24"/>
      <c r="E25" s="25"/>
      <c r="F25" s="26" t="s">
        <v>29</v>
      </c>
      <c r="G25" s="17" t="s">
        <v>16</v>
      </c>
    </row>
    <row r="26" spans="1:7" s="3" customFormat="1" ht="12.75">
      <c r="A26" s="41" t="s">
        <v>54</v>
      </c>
      <c r="B26" s="57"/>
      <c r="C26" s="57"/>
      <c r="D26" s="57"/>
      <c r="E26" s="57"/>
      <c r="F26" s="57"/>
      <c r="G26" s="58"/>
    </row>
    <row r="27" spans="1:7" s="3" customFormat="1" ht="76.5">
      <c r="A27" s="4">
        <f>1+A24</f>
        <v>13</v>
      </c>
      <c r="B27" s="15" t="s">
        <v>37</v>
      </c>
      <c r="C27" s="12" t="s">
        <v>55</v>
      </c>
      <c r="D27" s="4" t="s">
        <v>7</v>
      </c>
      <c r="E27" s="30">
        <v>120.2</v>
      </c>
      <c r="F27" s="17" t="s">
        <v>25</v>
      </c>
      <c r="G27" s="17" t="s">
        <v>16</v>
      </c>
    </row>
    <row r="28" spans="1:7" s="3" customFormat="1" ht="51">
      <c r="A28" s="4">
        <f>1+A27</f>
        <v>14</v>
      </c>
      <c r="B28" s="4" t="s">
        <v>38</v>
      </c>
      <c r="C28" s="12" t="s">
        <v>33</v>
      </c>
      <c r="D28" s="4" t="s">
        <v>7</v>
      </c>
      <c r="E28" s="30">
        <f>E27</f>
        <v>120.2</v>
      </c>
      <c r="F28" s="17" t="s">
        <v>25</v>
      </c>
      <c r="G28" s="17" t="s">
        <v>16</v>
      </c>
    </row>
    <row r="29" spans="1:7" s="3" customFormat="1" ht="63.75">
      <c r="A29" s="4">
        <f>1+A28</f>
        <v>15</v>
      </c>
      <c r="B29" s="15" t="s">
        <v>40</v>
      </c>
      <c r="C29" s="12" t="s">
        <v>56</v>
      </c>
      <c r="D29" s="4" t="s">
        <v>7</v>
      </c>
      <c r="E29" s="30">
        <f>6*16</f>
        <v>96</v>
      </c>
      <c r="F29" s="17" t="s">
        <v>25</v>
      </c>
      <c r="G29" s="17" t="s">
        <v>16</v>
      </c>
    </row>
    <row r="30" spans="1:7" s="3" customFormat="1" ht="76.5">
      <c r="A30" s="4">
        <f>1+A29</f>
        <v>16</v>
      </c>
      <c r="B30" s="15" t="s">
        <v>71</v>
      </c>
      <c r="C30" s="12" t="s">
        <v>57</v>
      </c>
      <c r="D30" s="4" t="s">
        <v>7</v>
      </c>
      <c r="E30" s="30">
        <f>4*6</f>
        <v>24</v>
      </c>
      <c r="F30" s="17" t="s">
        <v>25</v>
      </c>
      <c r="G30" s="17" t="s">
        <v>16</v>
      </c>
    </row>
    <row r="31" spans="1:7" s="3" customFormat="1" ht="89.25">
      <c r="A31" s="4">
        <f>1+A30</f>
        <v>17</v>
      </c>
      <c r="B31" s="15" t="s">
        <v>73</v>
      </c>
      <c r="C31" s="12" t="s">
        <v>68</v>
      </c>
      <c r="D31" s="4" t="s">
        <v>7</v>
      </c>
      <c r="E31" s="30">
        <f>2*6*6</f>
        <v>72</v>
      </c>
      <c r="F31" s="17" t="s">
        <v>25</v>
      </c>
      <c r="G31" s="17" t="s">
        <v>16</v>
      </c>
    </row>
    <row r="32" spans="1:7" s="3" customFormat="1" ht="89.25">
      <c r="A32" s="4">
        <f>1+A31</f>
        <v>18</v>
      </c>
      <c r="B32" s="15" t="s">
        <v>71</v>
      </c>
      <c r="C32" s="12" t="s">
        <v>59</v>
      </c>
      <c r="D32" s="4" t="s">
        <v>7</v>
      </c>
      <c r="E32" s="30">
        <f>4*6*0.5</f>
        <v>12</v>
      </c>
      <c r="F32" s="17" t="s">
        <v>25</v>
      </c>
      <c r="G32" s="17" t="s">
        <v>16</v>
      </c>
    </row>
    <row r="33" spans="1:7" s="3" customFormat="1" ht="63.75">
      <c r="A33" s="4">
        <f>A32+1</f>
        <v>19</v>
      </c>
      <c r="B33" s="15" t="s">
        <v>74</v>
      </c>
      <c r="C33" s="12" t="s">
        <v>58</v>
      </c>
      <c r="D33" s="4" t="s">
        <v>10</v>
      </c>
      <c r="E33" s="30">
        <f>6+6</f>
        <v>12</v>
      </c>
      <c r="F33" s="17" t="s">
        <v>25</v>
      </c>
      <c r="G33" s="17" t="s">
        <v>16</v>
      </c>
    </row>
    <row r="34" spans="1:7" s="3" customFormat="1" ht="63.75">
      <c r="A34" s="4">
        <f>A33+1</f>
        <v>20</v>
      </c>
      <c r="B34" s="15" t="s">
        <v>74</v>
      </c>
      <c r="C34" s="12" t="s">
        <v>60</v>
      </c>
      <c r="D34" s="4" t="s">
        <v>10</v>
      </c>
      <c r="E34" s="30">
        <f>4*12.5</f>
        <v>50</v>
      </c>
      <c r="F34" s="17" t="s">
        <v>25</v>
      </c>
      <c r="G34" s="17" t="s">
        <v>16</v>
      </c>
    </row>
    <row r="35" spans="1:7" s="3" customFormat="1" ht="30" customHeight="1">
      <c r="A35" s="19"/>
      <c r="B35" s="20"/>
      <c r="C35" s="21"/>
      <c r="D35" s="22"/>
      <c r="E35" s="27"/>
      <c r="F35" s="26" t="s">
        <v>30</v>
      </c>
      <c r="G35" s="17" t="s">
        <v>16</v>
      </c>
    </row>
    <row r="36" spans="1:7" s="3" customFormat="1" ht="12.75">
      <c r="A36" s="41" t="s">
        <v>80</v>
      </c>
      <c r="B36" s="42"/>
      <c r="C36" s="42"/>
      <c r="D36" s="42"/>
      <c r="E36" s="42"/>
      <c r="F36" s="42"/>
      <c r="G36" s="43"/>
    </row>
    <row r="37" spans="1:7" ht="120" customHeight="1">
      <c r="A37" s="4">
        <f>1+A34</f>
        <v>21</v>
      </c>
      <c r="B37" s="4" t="s">
        <v>75</v>
      </c>
      <c r="C37" s="13" t="s">
        <v>79</v>
      </c>
      <c r="D37" s="9" t="s">
        <v>7</v>
      </c>
      <c r="E37" s="37">
        <f>(35.5*1.5*2)+(12*1.5*2)</f>
        <v>142.5</v>
      </c>
      <c r="F37" s="17" t="s">
        <v>25</v>
      </c>
      <c r="G37" s="17" t="s">
        <v>16</v>
      </c>
    </row>
    <row r="38" spans="1:7" s="3" customFormat="1" ht="30" customHeight="1">
      <c r="A38" s="19"/>
      <c r="B38" s="20"/>
      <c r="C38" s="21"/>
      <c r="D38" s="22"/>
      <c r="E38" s="27"/>
      <c r="F38" s="26" t="s">
        <v>31</v>
      </c>
      <c r="G38" s="17" t="s">
        <v>16</v>
      </c>
    </row>
    <row r="39" spans="1:7" s="3" customFormat="1" ht="12.75">
      <c r="A39" s="41" t="s">
        <v>81</v>
      </c>
      <c r="B39" s="42"/>
      <c r="C39" s="42"/>
      <c r="D39" s="42"/>
      <c r="E39" s="42"/>
      <c r="F39" s="42"/>
      <c r="G39" s="43"/>
    </row>
    <row r="40" spans="1:7" ht="63.75">
      <c r="A40" s="4">
        <f>1+A37</f>
        <v>22</v>
      </c>
      <c r="B40" s="15" t="s">
        <v>41</v>
      </c>
      <c r="C40" s="13" t="s">
        <v>61</v>
      </c>
      <c r="D40" s="29" t="s">
        <v>8</v>
      </c>
      <c r="E40" s="10">
        <v>10</v>
      </c>
      <c r="F40" s="17" t="s">
        <v>25</v>
      </c>
      <c r="G40" s="17" t="s">
        <v>16</v>
      </c>
    </row>
    <row r="41" spans="1:7" ht="30" customHeight="1">
      <c r="A41" s="4">
        <f>1+A40</f>
        <v>23</v>
      </c>
      <c r="B41" s="15" t="s">
        <v>41</v>
      </c>
      <c r="C41" s="13" t="s">
        <v>62</v>
      </c>
      <c r="D41" s="29" t="s">
        <v>8</v>
      </c>
      <c r="E41" s="10">
        <v>2</v>
      </c>
      <c r="F41" s="17" t="s">
        <v>25</v>
      </c>
      <c r="G41" s="17" t="s">
        <v>16</v>
      </c>
    </row>
    <row r="42" spans="1:7" s="3" customFormat="1" ht="48" customHeight="1">
      <c r="A42" s="4">
        <f>1+A41</f>
        <v>24</v>
      </c>
      <c r="B42" s="15" t="s">
        <v>76</v>
      </c>
      <c r="C42" s="12" t="s">
        <v>63</v>
      </c>
      <c r="D42" s="9" t="s">
        <v>7</v>
      </c>
      <c r="E42" s="38">
        <v>28.5</v>
      </c>
      <c r="F42" s="17" t="s">
        <v>25</v>
      </c>
      <c r="G42" s="17" t="s">
        <v>16</v>
      </c>
    </row>
    <row r="43" spans="1:7" s="3" customFormat="1" ht="30" customHeight="1">
      <c r="A43" s="19"/>
      <c r="B43" s="20"/>
      <c r="C43" s="21"/>
      <c r="D43" s="22"/>
      <c r="E43" s="27"/>
      <c r="F43" s="26" t="s">
        <v>32</v>
      </c>
      <c r="G43" s="17" t="s">
        <v>16</v>
      </c>
    </row>
    <row r="44" spans="1:7" s="3" customFormat="1" ht="30" customHeight="1">
      <c r="A44" s="19"/>
      <c r="B44" s="20"/>
      <c r="C44" s="21"/>
      <c r="D44" s="22"/>
      <c r="E44" s="27"/>
      <c r="F44" s="26" t="s">
        <v>82</v>
      </c>
      <c r="G44" s="17" t="s">
        <v>16</v>
      </c>
    </row>
    <row r="45" spans="1:7" s="3" customFormat="1" ht="30" customHeight="1">
      <c r="A45" s="31"/>
      <c r="B45" s="33"/>
      <c r="C45" s="32"/>
      <c r="D45" s="31"/>
      <c r="E45" s="35"/>
      <c r="F45" s="36"/>
      <c r="G45" s="34"/>
    </row>
    <row r="46" spans="1:7" s="3" customFormat="1" ht="30" customHeight="1">
      <c r="A46" s="31"/>
      <c r="B46" s="33"/>
      <c r="C46" s="32"/>
      <c r="D46" s="31"/>
      <c r="E46" s="35"/>
      <c r="F46" s="36"/>
      <c r="G46" s="34"/>
    </row>
    <row r="47" spans="1:7" s="3" customFormat="1" ht="30" customHeight="1">
      <c r="A47" s="31"/>
      <c r="B47" s="33"/>
      <c r="C47" s="32"/>
      <c r="D47" s="31"/>
      <c r="E47" s="35"/>
      <c r="F47" s="36"/>
      <c r="G47" s="34"/>
    </row>
    <row r="48" spans="1:7" s="3" customFormat="1" ht="30" customHeight="1">
      <c r="A48" s="31"/>
      <c r="B48" s="33"/>
      <c r="C48" s="32"/>
      <c r="D48" s="31"/>
      <c r="E48" s="35"/>
      <c r="F48" s="36"/>
      <c r="G48" s="34"/>
    </row>
    <row r="49" ht="12.75">
      <c r="C49" s="18"/>
    </row>
    <row r="50" ht="12.75">
      <c r="C50" s="18"/>
    </row>
    <row r="52" spans="1:3" ht="12.75">
      <c r="A52" s="39" t="s">
        <v>17</v>
      </c>
      <c r="B52" s="40"/>
      <c r="C52" s="18" t="s">
        <v>18</v>
      </c>
    </row>
    <row r="53" spans="1:3" ht="12.75">
      <c r="A53" s="28"/>
      <c r="C53" s="18"/>
    </row>
    <row r="54" spans="1:3" ht="12.75">
      <c r="A54" s="28"/>
      <c r="C54" s="18"/>
    </row>
    <row r="56" spans="1:3" ht="12.75">
      <c r="A56" s="39" t="s">
        <v>19</v>
      </c>
      <c r="B56" s="40"/>
      <c r="C56" s="18" t="s">
        <v>20</v>
      </c>
    </row>
    <row r="67" spans="1:7" ht="12.75">
      <c r="A67" s="39" t="s">
        <v>21</v>
      </c>
      <c r="B67" s="40"/>
      <c r="F67" s="44" t="s">
        <v>22</v>
      </c>
      <c r="G67" s="45"/>
    </row>
    <row r="68" spans="6:7" ht="12.75">
      <c r="F68" s="39" t="s">
        <v>23</v>
      </c>
      <c r="G68" s="40"/>
    </row>
  </sheetData>
  <sheetProtection/>
  <mergeCells count="16">
    <mergeCell ref="B3:G3"/>
    <mergeCell ref="B4:G4"/>
    <mergeCell ref="A1:D1"/>
    <mergeCell ref="B2:G2"/>
    <mergeCell ref="A26:G26"/>
    <mergeCell ref="A6:G6"/>
    <mergeCell ref="A10:G10"/>
    <mergeCell ref="A15:G15"/>
    <mergeCell ref="A19:G19"/>
    <mergeCell ref="F68:G68"/>
    <mergeCell ref="A39:G39"/>
    <mergeCell ref="A52:B52"/>
    <mergeCell ref="A56:B56"/>
    <mergeCell ref="A36:G36"/>
    <mergeCell ref="A67:B67"/>
    <mergeCell ref="F67:G67"/>
  </mergeCells>
  <printOptions/>
  <pageMargins left="0.35433070866141736" right="0.2362204724409449" top="0.35" bottom="0.2362204724409449" header="0.35" footer="0.2362204724409449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 </cp:lastModifiedBy>
  <cp:lastPrinted>2020-09-10T03:37:28Z</cp:lastPrinted>
  <dcterms:created xsi:type="dcterms:W3CDTF">2005-07-17T14:27:01Z</dcterms:created>
  <dcterms:modified xsi:type="dcterms:W3CDTF">2020-09-10T03:37:48Z</dcterms:modified>
  <cp:category/>
  <cp:version/>
  <cp:contentType/>
  <cp:contentStatus/>
</cp:coreProperties>
</file>